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8_{D1D2C303-7304-4954-AEE6-B0F463FAFD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 s="1"/>
  <c r="G19" i="2"/>
  <c r="G18" i="2"/>
  <c r="G17" i="2"/>
  <c r="G16" i="2"/>
  <c r="H16" i="2" s="1"/>
  <c r="G15" i="2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9" i="2"/>
  <c r="H18" i="2"/>
  <c r="H17" i="2"/>
  <c r="H15" i="2"/>
  <c r="H7" i="2"/>
  <c r="H6" i="2"/>
  <c r="H1" i="2" l="1"/>
  <c r="G1" i="4"/>
  <c r="D15" i="1" s="1"/>
  <c r="C15" i="1"/>
  <c r="C14" i="1"/>
  <c r="H1" i="4"/>
  <c r="G1" i="5"/>
  <c r="D16" i="1" s="1"/>
  <c r="C16" i="1"/>
  <c r="H1" i="5"/>
  <c r="H1" i="3"/>
  <c r="G1" i="3" s="1"/>
  <c r="D14" i="1" s="1"/>
  <c r="C9" i="1"/>
  <c r="A9" i="1"/>
  <c r="E9" i="1" l="1"/>
  <c r="G1" i="2"/>
  <c r="D13" i="1" s="1"/>
</calcChain>
</file>

<file path=xl/sharedStrings.xml><?xml version="1.0" encoding="utf-8"?>
<sst xmlns="http://schemas.openxmlformats.org/spreadsheetml/2006/main" count="83" uniqueCount="58">
  <si>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</si>
  <si>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</si>
  <si>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</si>
  <si>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</si>
  <si>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</si>
  <si>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</si>
  <si>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</si>
  <si>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</si>
  <si>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</si>
  <si>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</si>
  <si>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</si>
  <si>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</si>
  <si>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</si>
  <si>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</si>
  <si>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</si>
  <si>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</si>
  <si>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</si>
  <si>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</si>
  <si>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</si>
  <si>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</si>
  <si>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PISONIANO</t>
  </si>
  <si>
    <t>00020 PISONIANO (RM) ST.PROV. EMPOLITANA KM. 17,700 C.F. 94032700588 C.M. RMIC8AJ001</t>
  </si>
  <si>
    <t>89 del 12/12/2022</t>
  </si>
  <si>
    <t>91/001 del 19/12/2022</t>
  </si>
  <si>
    <t>3/FE del 12/01/2023</t>
  </si>
  <si>
    <t>35 del 24/01/2023</t>
  </si>
  <si>
    <t>35/00 del 17/01/2023</t>
  </si>
  <si>
    <t>55 del 31/01/2023</t>
  </si>
  <si>
    <t>23PAMS0000191 del 16/02/2023</t>
  </si>
  <si>
    <t>FPA 104/23 del 26/01/2023</t>
  </si>
  <si>
    <t>20/FE del 23/03/2023</t>
  </si>
  <si>
    <t>FATTPA 2_23 del 24/03/2023</t>
  </si>
  <si>
    <t>1/40 del 24/03/2023</t>
  </si>
  <si>
    <t>1/60 del 08/03/2023</t>
  </si>
  <si>
    <t>144 del 06/03/2023</t>
  </si>
  <si>
    <t>00017/VEN/2023 del 28/02/2023</t>
  </si>
  <si>
    <t>00021/VEN/2023 del 13/03/2023</t>
  </si>
  <si>
    <t>00017/TERSW/2023 del 22/03/2023</t>
  </si>
  <si>
    <t>291/00 del 05/03/2023</t>
  </si>
  <si>
    <t>318 del 01/12/2022</t>
  </si>
  <si>
    <t>B/5 del 12/01/2023</t>
  </si>
  <si>
    <t>FVBIT-23-000019 del 27/03/2023</t>
  </si>
  <si>
    <t>00043/VEN/2023 del 28/04/2023</t>
  </si>
  <si>
    <t>65/2023Fattura del 02/05/2023</t>
  </si>
  <si>
    <t>1278/EL del 10/05/2023</t>
  </si>
  <si>
    <t>0091/B/2023 del 21/04/2023</t>
  </si>
  <si>
    <t>FPA 1/23 del 01/05/2023</t>
  </si>
  <si>
    <t>FPA 393/23 del 30/03/2023</t>
  </si>
  <si>
    <t>00063/VEN/2023 del 16/05/2023</t>
  </si>
  <si>
    <t>FATTPA 4_23 del 03/05/2023</t>
  </si>
  <si>
    <t>707/FPA1 del 15/05/2023</t>
  </si>
  <si>
    <t>5/PA del 16/05/2023</t>
  </si>
  <si>
    <t>FPA 27/23 del 16/05/2023</t>
  </si>
  <si>
    <t>8/PA del 07/06/2023</t>
  </si>
  <si>
    <t>5/PA del 05/06/2023</t>
  </si>
  <si>
    <t>153 del 15/03/2023</t>
  </si>
  <si>
    <t>5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</si>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</sst>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1" sqref="B1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2023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35</v>
      </c>
      <c r="B9" s="33"/>
      <c r="C9" s="32">
        <f>SUM(C13:C16)</f>
        <v>37857.879999999997</v>
      </c>
      <c r="D9" s="33"/>
      <c r="E9" s="38">
        <f>('Trimestre 1'!H1+'Trimestre 2'!H1+'Trimestre 3'!H1+'Trimestre 4'!H1)/C9</f>
        <v>-149.1776150698349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18</v>
      </c>
      <c r="C13" s="27">
        <f>'Trimestre 1'!B1</f>
        <v>12203.09</v>
      </c>
      <c r="D13" s="27">
        <f>'Trimestre 1'!G1</f>
        <v>-15.987893230321173</v>
      </c>
      <c r="E13" s="27">
        <v>26028.34</v>
      </c>
      <c r="F13" s="31" t="s">
        <v>56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17</v>
      </c>
      <c r="C14" s="27">
        <f>'Trimestre 2'!B1</f>
        <v>25654.789999999997</v>
      </c>
      <c r="D14" s="27">
        <f>'Trimestre 2'!G1</f>
        <v>-212.53132650861696</v>
      </c>
      <c r="E14" s="27">
        <v>1628.37</v>
      </c>
      <c r="F14" s="31" t="s">
        <v>57</v>
      </c>
    </row>
    <row r="15" spans="1:9" ht="22.5" customHeight="1" x14ac:dyDescent="0.25">
      <c r="A15" s="26" t="s">
        <v>15</v>
      </c>
      <c r="B15" s="15">
        <f>'Trimestre 3'!C1</f>
        <v>0</v>
      </c>
      <c r="C15" s="27">
        <f>'Trimestre 3'!B1</f>
        <v>0</v>
      </c>
      <c r="D15" s="27">
        <f>'Trimestre 3'!G1</f>
        <v>0</v>
      </c>
      <c r="E15" s="27"/>
      <c r="F15" s="31"/>
    </row>
    <row r="16" spans="1:9" ht="21.75" customHeight="1" x14ac:dyDescent="0.25">
      <c r="A16" s="26" t="s">
        <v>16</v>
      </c>
      <c r="B16" s="15">
        <f>'Trimestre 4'!C1</f>
        <v>0</v>
      </c>
      <c r="C16" s="27">
        <f>'Trimestre 4'!B1</f>
        <v>0</v>
      </c>
      <c r="D16" s="27">
        <f>'Trimestre 4'!G1</f>
        <v>0</v>
      </c>
      <c r="E16" s="27"/>
      <c r="F16" s="31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12203.09</v>
      </c>
      <c r="C1">
        <f>COUNTA(A4:A353)</f>
        <v>18</v>
      </c>
      <c r="G1" s="14">
        <f>IF(B1&lt;&gt;0,H1/B1,0)</f>
        <v>-15.987893230321173</v>
      </c>
      <c r="H1" s="13">
        <f>SUM(H4:H353)</f>
        <v>-195101.7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22</v>
      </c>
      <c r="B4" s="10">
        <v>55</v>
      </c>
      <c r="C4" s="11">
        <v>44948</v>
      </c>
      <c r="D4" s="11">
        <v>44944</v>
      </c>
      <c r="E4" s="11"/>
      <c r="F4" s="11"/>
      <c r="G4" s="1">
        <f>D4-C4-(F4-E4)</f>
        <v>-4</v>
      </c>
      <c r="H4" s="10">
        <f>B4*G4</f>
        <v>-220</v>
      </c>
    </row>
    <row r="5" spans="1:8" x14ac:dyDescent="0.25">
      <c r="A5" s="17" t="s">
        <v>23</v>
      </c>
      <c r="B5" s="10">
        <v>1100</v>
      </c>
      <c r="C5" s="11">
        <v>44948</v>
      </c>
      <c r="D5" s="11">
        <v>44944</v>
      </c>
      <c r="E5" s="11"/>
      <c r="F5" s="11"/>
      <c r="G5" s="1">
        <f t="shared" ref="G5:G68" si="0">D5-C5-(F5-E5)</f>
        <v>-4</v>
      </c>
      <c r="H5" s="10">
        <f t="shared" ref="H5:H68" si="1">B5*G5</f>
        <v>-4400</v>
      </c>
    </row>
    <row r="6" spans="1:8" x14ac:dyDescent="0.25">
      <c r="A6" s="17" t="s">
        <v>22</v>
      </c>
      <c r="B6" s="10">
        <v>495</v>
      </c>
      <c r="C6" s="11">
        <v>44948</v>
      </c>
      <c r="D6" s="11">
        <v>44974</v>
      </c>
      <c r="E6" s="11"/>
      <c r="F6" s="11"/>
      <c r="G6" s="1">
        <f t="shared" si="0"/>
        <v>26</v>
      </c>
      <c r="H6" s="10">
        <f t="shared" si="1"/>
        <v>12870</v>
      </c>
    </row>
    <row r="7" spans="1:8" x14ac:dyDescent="0.25">
      <c r="A7" s="17" t="s">
        <v>24</v>
      </c>
      <c r="B7" s="10">
        <v>420</v>
      </c>
      <c r="C7" s="11">
        <v>44969</v>
      </c>
      <c r="D7" s="11">
        <v>44980</v>
      </c>
      <c r="E7" s="11"/>
      <c r="F7" s="11"/>
      <c r="G7" s="1">
        <f t="shared" si="0"/>
        <v>11</v>
      </c>
      <c r="H7" s="10">
        <f t="shared" si="1"/>
        <v>4620</v>
      </c>
    </row>
    <row r="8" spans="1:8" x14ac:dyDescent="0.25">
      <c r="A8" s="17" t="s">
        <v>25</v>
      </c>
      <c r="B8" s="10">
        <v>510</v>
      </c>
      <c r="C8" s="11">
        <v>44987</v>
      </c>
      <c r="D8" s="11">
        <v>44980</v>
      </c>
      <c r="E8" s="11"/>
      <c r="F8" s="11"/>
      <c r="G8" s="1">
        <f t="shared" si="0"/>
        <v>-7</v>
      </c>
      <c r="H8" s="10">
        <f t="shared" si="1"/>
        <v>-3570</v>
      </c>
    </row>
    <row r="9" spans="1:8" x14ac:dyDescent="0.25">
      <c r="A9" s="17" t="s">
        <v>26</v>
      </c>
      <c r="B9" s="10">
        <v>416.39</v>
      </c>
      <c r="C9" s="11">
        <v>45010</v>
      </c>
      <c r="D9" s="11">
        <v>44980</v>
      </c>
      <c r="E9" s="11"/>
      <c r="F9" s="11"/>
      <c r="G9" s="1">
        <f t="shared" si="0"/>
        <v>-30</v>
      </c>
      <c r="H9" s="10">
        <f t="shared" si="1"/>
        <v>-12491.699999999999</v>
      </c>
    </row>
    <row r="10" spans="1:8" x14ac:dyDescent="0.25">
      <c r="A10" s="17" t="s">
        <v>27</v>
      </c>
      <c r="B10" s="10">
        <v>170</v>
      </c>
      <c r="C10" s="11">
        <v>44990</v>
      </c>
      <c r="D10" s="11">
        <v>44980</v>
      </c>
      <c r="E10" s="11"/>
      <c r="F10" s="11"/>
      <c r="G10" s="1">
        <f t="shared" si="0"/>
        <v>-10</v>
      </c>
      <c r="H10" s="10">
        <f t="shared" si="1"/>
        <v>-1700</v>
      </c>
    </row>
    <row r="11" spans="1:8" x14ac:dyDescent="0.25">
      <c r="A11" s="17" t="s">
        <v>28</v>
      </c>
      <c r="B11" s="10">
        <v>55</v>
      </c>
      <c r="C11" s="11">
        <v>45010</v>
      </c>
      <c r="D11" s="11">
        <v>44980</v>
      </c>
      <c r="E11" s="11"/>
      <c r="F11" s="11"/>
      <c r="G11" s="1">
        <f t="shared" si="0"/>
        <v>-30</v>
      </c>
      <c r="H11" s="10">
        <f t="shared" si="1"/>
        <v>-1650</v>
      </c>
    </row>
    <row r="12" spans="1:8" x14ac:dyDescent="0.25">
      <c r="A12" s="17" t="s">
        <v>29</v>
      </c>
      <c r="B12" s="10">
        <v>650.75</v>
      </c>
      <c r="C12" s="11">
        <v>45010</v>
      </c>
      <c r="D12" s="11">
        <v>44980</v>
      </c>
      <c r="E12" s="11"/>
      <c r="F12" s="11"/>
      <c r="G12" s="1">
        <f t="shared" si="0"/>
        <v>-30</v>
      </c>
      <c r="H12" s="10">
        <f t="shared" si="1"/>
        <v>-19522.5</v>
      </c>
    </row>
    <row r="13" spans="1:8" x14ac:dyDescent="0.25">
      <c r="A13" s="17" t="s">
        <v>30</v>
      </c>
      <c r="B13" s="10">
        <v>126</v>
      </c>
      <c r="C13" s="11">
        <v>45042</v>
      </c>
      <c r="D13" s="11">
        <v>45012</v>
      </c>
      <c r="E13" s="11"/>
      <c r="F13" s="11"/>
      <c r="G13" s="1">
        <f t="shared" si="0"/>
        <v>-30</v>
      </c>
      <c r="H13" s="10">
        <f t="shared" si="1"/>
        <v>-3780</v>
      </c>
    </row>
    <row r="14" spans="1:8" x14ac:dyDescent="0.25">
      <c r="A14" s="17" t="s">
        <v>31</v>
      </c>
      <c r="B14" s="10">
        <v>140.4</v>
      </c>
      <c r="C14" s="11">
        <v>45042</v>
      </c>
      <c r="D14" s="11">
        <v>45012</v>
      </c>
      <c r="E14" s="11"/>
      <c r="F14" s="11"/>
      <c r="G14" s="1">
        <f t="shared" si="0"/>
        <v>-30</v>
      </c>
      <c r="H14" s="10">
        <f t="shared" si="1"/>
        <v>-4212</v>
      </c>
    </row>
    <row r="15" spans="1:8" x14ac:dyDescent="0.25">
      <c r="A15" s="17" t="s">
        <v>32</v>
      </c>
      <c r="B15" s="10">
        <v>240</v>
      </c>
      <c r="C15" s="11">
        <v>45042</v>
      </c>
      <c r="D15" s="11">
        <v>45012</v>
      </c>
      <c r="E15" s="11"/>
      <c r="F15" s="11"/>
      <c r="G15" s="1">
        <f t="shared" si="0"/>
        <v>-30</v>
      </c>
      <c r="H15" s="10">
        <f t="shared" si="1"/>
        <v>-7200</v>
      </c>
    </row>
    <row r="16" spans="1:8" x14ac:dyDescent="0.25">
      <c r="A16" s="17" t="s">
        <v>33</v>
      </c>
      <c r="B16" s="10">
        <v>300</v>
      </c>
      <c r="C16" s="11">
        <v>45029</v>
      </c>
      <c r="D16" s="11">
        <v>45012</v>
      </c>
      <c r="E16" s="11"/>
      <c r="F16" s="11"/>
      <c r="G16" s="1">
        <f t="shared" si="0"/>
        <v>-17</v>
      </c>
      <c r="H16" s="10">
        <f t="shared" si="1"/>
        <v>-5100</v>
      </c>
    </row>
    <row r="17" spans="1:8" x14ac:dyDescent="0.25">
      <c r="A17" s="17" t="s">
        <v>34</v>
      </c>
      <c r="B17" s="10">
        <v>624.54999999999995</v>
      </c>
      <c r="C17" s="11">
        <v>45022</v>
      </c>
      <c r="D17" s="11">
        <v>45012</v>
      </c>
      <c r="E17" s="11"/>
      <c r="F17" s="11"/>
      <c r="G17" s="1">
        <f t="shared" si="0"/>
        <v>-10</v>
      </c>
      <c r="H17" s="10">
        <f t="shared" si="1"/>
        <v>-6245.5</v>
      </c>
    </row>
    <row r="18" spans="1:8" x14ac:dyDescent="0.25">
      <c r="A18" s="17" t="s">
        <v>35</v>
      </c>
      <c r="B18" s="10">
        <v>1100</v>
      </c>
      <c r="C18" s="11">
        <v>45029</v>
      </c>
      <c r="D18" s="11">
        <v>45012</v>
      </c>
      <c r="E18" s="11"/>
      <c r="F18" s="11"/>
      <c r="G18" s="1">
        <f t="shared" si="0"/>
        <v>-17</v>
      </c>
      <c r="H18" s="10">
        <f t="shared" si="1"/>
        <v>-18700</v>
      </c>
    </row>
    <row r="19" spans="1:8" x14ac:dyDescent="0.25">
      <c r="A19" s="17" t="s">
        <v>36</v>
      </c>
      <c r="B19" s="10">
        <v>550</v>
      </c>
      <c r="C19" s="11">
        <v>45029</v>
      </c>
      <c r="D19" s="11">
        <v>45012</v>
      </c>
      <c r="E19" s="11"/>
      <c r="F19" s="11"/>
      <c r="G19" s="1">
        <f t="shared" si="0"/>
        <v>-17</v>
      </c>
      <c r="H19" s="10">
        <f t="shared" si="1"/>
        <v>-9350</v>
      </c>
    </row>
    <row r="20" spans="1:8" x14ac:dyDescent="0.25">
      <c r="A20" s="17" t="s">
        <v>37</v>
      </c>
      <c r="B20" s="10">
        <v>3200</v>
      </c>
      <c r="C20" s="11">
        <v>45043</v>
      </c>
      <c r="D20" s="11">
        <v>45013</v>
      </c>
      <c r="E20" s="11"/>
      <c r="F20" s="11"/>
      <c r="G20" s="1">
        <f t="shared" si="0"/>
        <v>-30</v>
      </c>
      <c r="H20" s="10">
        <f t="shared" si="1"/>
        <v>-96000</v>
      </c>
    </row>
    <row r="21" spans="1:8" x14ac:dyDescent="0.25">
      <c r="A21" s="17" t="s">
        <v>38</v>
      </c>
      <c r="B21" s="10">
        <v>2050</v>
      </c>
      <c r="C21" s="11">
        <v>45022</v>
      </c>
      <c r="D21" s="11">
        <v>45013</v>
      </c>
      <c r="E21" s="11"/>
      <c r="F21" s="11"/>
      <c r="G21" s="1">
        <f t="shared" si="0"/>
        <v>-9</v>
      </c>
      <c r="H21" s="10">
        <f t="shared" si="1"/>
        <v>-18450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25654.789999999997</v>
      </c>
      <c r="C1">
        <f>COUNTA(A4:A353)</f>
        <v>17</v>
      </c>
      <c r="G1" s="14">
        <f>IF(B1&lt;&gt;0,H1/B1,0)</f>
        <v>-212.53132650861696</v>
      </c>
      <c r="H1" s="13">
        <f>SUM(H4:H353)</f>
        <v>-5452446.5500000007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39</v>
      </c>
      <c r="B4" s="10">
        <v>19458</v>
      </c>
      <c r="C4" s="11">
        <v>45297</v>
      </c>
      <c r="D4" s="11">
        <v>45020</v>
      </c>
      <c r="E4" s="11"/>
      <c r="F4" s="11"/>
      <c r="G4" s="1">
        <f>D4-C4-(F4-E4)</f>
        <v>-277</v>
      </c>
      <c r="H4" s="10">
        <f>B4*G4</f>
        <v>-5389866</v>
      </c>
    </row>
    <row r="5" spans="1:8" x14ac:dyDescent="0.25">
      <c r="A5" s="17" t="s">
        <v>40</v>
      </c>
      <c r="B5" s="10">
        <v>87.7</v>
      </c>
      <c r="C5" s="11">
        <v>44969</v>
      </c>
      <c r="D5" s="11">
        <v>45020</v>
      </c>
      <c r="E5" s="11"/>
      <c r="F5" s="11"/>
      <c r="G5" s="1">
        <f t="shared" ref="G5:G68" si="0">D5-C5-(F5-E5)</f>
        <v>51</v>
      </c>
      <c r="H5" s="10">
        <f t="shared" ref="H5:H68" si="1">B5*G5</f>
        <v>4472.7</v>
      </c>
    </row>
    <row r="6" spans="1:8" x14ac:dyDescent="0.25">
      <c r="A6" s="17" t="s">
        <v>41</v>
      </c>
      <c r="B6" s="10">
        <v>405.46</v>
      </c>
      <c r="C6" s="11">
        <v>45058</v>
      </c>
      <c r="D6" s="11">
        <v>45030</v>
      </c>
      <c r="E6" s="11"/>
      <c r="F6" s="11"/>
      <c r="G6" s="1">
        <f t="shared" si="0"/>
        <v>-28</v>
      </c>
      <c r="H6" s="10">
        <f t="shared" si="1"/>
        <v>-11352.88</v>
      </c>
    </row>
    <row r="7" spans="1:8" x14ac:dyDescent="0.25">
      <c r="A7" s="17" t="s">
        <v>42</v>
      </c>
      <c r="B7" s="10">
        <v>500</v>
      </c>
      <c r="C7" s="11">
        <v>45081</v>
      </c>
      <c r="D7" s="11">
        <v>45072</v>
      </c>
      <c r="E7" s="11"/>
      <c r="F7" s="11"/>
      <c r="G7" s="1">
        <f t="shared" si="0"/>
        <v>-9</v>
      </c>
      <c r="H7" s="10">
        <f t="shared" si="1"/>
        <v>-4500</v>
      </c>
    </row>
    <row r="8" spans="1:8" x14ac:dyDescent="0.25">
      <c r="A8" s="17" t="s">
        <v>43</v>
      </c>
      <c r="B8" s="10">
        <v>575.28</v>
      </c>
      <c r="C8" s="11">
        <v>45081</v>
      </c>
      <c r="D8" s="11">
        <v>45072</v>
      </c>
      <c r="E8" s="11"/>
      <c r="F8" s="11"/>
      <c r="G8" s="1">
        <f t="shared" si="0"/>
        <v>-9</v>
      </c>
      <c r="H8" s="10">
        <f t="shared" si="1"/>
        <v>-5177.5199999999995</v>
      </c>
    </row>
    <row r="9" spans="1:8" x14ac:dyDescent="0.25">
      <c r="A9" s="17" t="s">
        <v>44</v>
      </c>
      <c r="B9" s="10">
        <v>480</v>
      </c>
      <c r="C9" s="11">
        <v>45088</v>
      </c>
      <c r="D9" s="11">
        <v>45072</v>
      </c>
      <c r="E9" s="11"/>
      <c r="F9" s="11"/>
      <c r="G9" s="1">
        <f t="shared" si="0"/>
        <v>-16</v>
      </c>
      <c r="H9" s="10">
        <f t="shared" si="1"/>
        <v>-7680</v>
      </c>
    </row>
    <row r="10" spans="1:8" x14ac:dyDescent="0.25">
      <c r="A10" s="17" t="s">
        <v>45</v>
      </c>
      <c r="B10" s="10">
        <v>522.64</v>
      </c>
      <c r="C10" s="11">
        <v>45074</v>
      </c>
      <c r="D10" s="11">
        <v>45072</v>
      </c>
      <c r="E10" s="11"/>
      <c r="F10" s="11"/>
      <c r="G10" s="1">
        <f t="shared" si="0"/>
        <v>-2</v>
      </c>
      <c r="H10" s="10">
        <f t="shared" si="1"/>
        <v>-1045.28</v>
      </c>
    </row>
    <row r="11" spans="1:8" x14ac:dyDescent="0.25">
      <c r="A11" s="17" t="s">
        <v>46</v>
      </c>
      <c r="B11" s="10">
        <v>115</v>
      </c>
      <c r="C11" s="11">
        <v>45078</v>
      </c>
      <c r="D11" s="11">
        <v>45072</v>
      </c>
      <c r="E11" s="11"/>
      <c r="F11" s="11"/>
      <c r="G11" s="1">
        <f t="shared" si="0"/>
        <v>-6</v>
      </c>
      <c r="H11" s="10">
        <f t="shared" si="1"/>
        <v>-690</v>
      </c>
    </row>
    <row r="12" spans="1:8" x14ac:dyDescent="0.25">
      <c r="A12" s="17" t="s">
        <v>47</v>
      </c>
      <c r="B12" s="10">
        <v>585</v>
      </c>
      <c r="C12" s="11">
        <v>45051</v>
      </c>
      <c r="D12" s="11">
        <v>45072</v>
      </c>
      <c r="E12" s="11"/>
      <c r="F12" s="11"/>
      <c r="G12" s="1">
        <f t="shared" si="0"/>
        <v>21</v>
      </c>
      <c r="H12" s="10">
        <f t="shared" si="1"/>
        <v>12285</v>
      </c>
    </row>
    <row r="13" spans="1:8" x14ac:dyDescent="0.25">
      <c r="A13" s="17" t="s">
        <v>48</v>
      </c>
      <c r="B13" s="10">
        <v>600</v>
      </c>
      <c r="C13" s="11">
        <v>45098</v>
      </c>
      <c r="D13" s="11">
        <v>45072</v>
      </c>
      <c r="E13" s="11"/>
      <c r="F13" s="11"/>
      <c r="G13" s="1">
        <f t="shared" si="0"/>
        <v>-26</v>
      </c>
      <c r="H13" s="10">
        <f t="shared" si="1"/>
        <v>-15600</v>
      </c>
    </row>
    <row r="14" spans="1:8" x14ac:dyDescent="0.25">
      <c r="A14" s="17" t="s">
        <v>49</v>
      </c>
      <c r="B14" s="10">
        <v>280.8</v>
      </c>
      <c r="C14" s="11">
        <v>45081</v>
      </c>
      <c r="D14" s="11">
        <v>45083</v>
      </c>
      <c r="E14" s="11"/>
      <c r="F14" s="11"/>
      <c r="G14" s="1">
        <f t="shared" si="0"/>
        <v>2</v>
      </c>
      <c r="H14" s="10">
        <f t="shared" si="1"/>
        <v>561.6</v>
      </c>
    </row>
    <row r="15" spans="1:8" x14ac:dyDescent="0.25">
      <c r="A15" s="17" t="s">
        <v>50</v>
      </c>
      <c r="B15" s="10">
        <v>492</v>
      </c>
      <c r="C15" s="11">
        <v>45098</v>
      </c>
      <c r="D15" s="11">
        <v>45083</v>
      </c>
      <c r="E15" s="11"/>
      <c r="F15" s="11"/>
      <c r="G15" s="1">
        <f t="shared" si="0"/>
        <v>-15</v>
      </c>
      <c r="H15" s="10">
        <f t="shared" si="1"/>
        <v>-7380</v>
      </c>
    </row>
    <row r="16" spans="1:8" x14ac:dyDescent="0.25">
      <c r="A16" s="17" t="s">
        <v>51</v>
      </c>
      <c r="B16" s="10">
        <v>80</v>
      </c>
      <c r="C16" s="11">
        <v>45102</v>
      </c>
      <c r="D16" s="11">
        <v>45083</v>
      </c>
      <c r="E16" s="11"/>
      <c r="F16" s="11"/>
      <c r="G16" s="1">
        <f t="shared" si="0"/>
        <v>-19</v>
      </c>
      <c r="H16" s="10">
        <f t="shared" si="1"/>
        <v>-1520</v>
      </c>
    </row>
    <row r="17" spans="1:8" x14ac:dyDescent="0.25">
      <c r="A17" s="17" t="s">
        <v>52</v>
      </c>
      <c r="B17" s="10">
        <v>500</v>
      </c>
      <c r="C17" s="11">
        <v>45098</v>
      </c>
      <c r="D17" s="11">
        <v>45083</v>
      </c>
      <c r="E17" s="11"/>
      <c r="F17" s="11"/>
      <c r="G17" s="1">
        <f t="shared" si="0"/>
        <v>-15</v>
      </c>
      <c r="H17" s="10">
        <f t="shared" si="1"/>
        <v>-7500</v>
      </c>
    </row>
    <row r="18" spans="1:8" x14ac:dyDescent="0.25">
      <c r="A18" s="17" t="s">
        <v>53</v>
      </c>
      <c r="B18" s="10">
        <v>260</v>
      </c>
      <c r="C18" s="11">
        <v>45119</v>
      </c>
      <c r="D18" s="11">
        <v>45098</v>
      </c>
      <c r="E18" s="11"/>
      <c r="F18" s="11"/>
      <c r="G18" s="1">
        <f t="shared" si="0"/>
        <v>-21</v>
      </c>
      <c r="H18" s="10">
        <f t="shared" si="1"/>
        <v>-5460</v>
      </c>
    </row>
    <row r="19" spans="1:8" x14ac:dyDescent="0.25">
      <c r="A19" s="17" t="s">
        <v>54</v>
      </c>
      <c r="B19" s="10">
        <v>672.13</v>
      </c>
      <c r="C19" s="11">
        <v>45119</v>
      </c>
      <c r="D19" s="11">
        <v>45098</v>
      </c>
      <c r="E19" s="11"/>
      <c r="F19" s="11"/>
      <c r="G19" s="1">
        <f t="shared" si="0"/>
        <v>-21</v>
      </c>
      <c r="H19" s="10">
        <f t="shared" si="1"/>
        <v>-14114.73</v>
      </c>
    </row>
    <row r="20" spans="1:8" x14ac:dyDescent="0.25">
      <c r="A20" s="17" t="s">
        <v>55</v>
      </c>
      <c r="B20" s="10">
        <v>40.78</v>
      </c>
      <c r="C20" s="11">
        <v>45046</v>
      </c>
      <c r="D20" s="11">
        <v>45098</v>
      </c>
      <c r="E20" s="11"/>
      <c r="F20" s="11"/>
      <c r="G20" s="1">
        <f t="shared" si="0"/>
        <v>52</v>
      </c>
      <c r="H20" s="10">
        <f t="shared" si="1"/>
        <v>2120.56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2023-07-12T16:58:56Z</dcterms:modified>
</cp:coreProperties>
</file>